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filterPrivacy="1"/>
  <xr:revisionPtr revIDLastSave="0" documentId="8_{9FB5346C-E0EE-4A7D-B937-493EBBC3A0A0}" xr6:coauthVersionLast="47" xr6:coauthVersionMax="47" xr10:uidLastSave="{00000000-0000-0000-0000-000000000000}"/>
  <bookViews>
    <workbookView xWindow="30450" yWindow="570" windowWidth="21600" windowHeight="11835" tabRatio="500" xr2:uid="{00000000-000D-0000-FFFF-FFFF00000000}"/>
  </bookViews>
  <sheets>
    <sheet name="Instructions" sheetId="4" r:id="rId1"/>
    <sheet name="Implementation Schedule" sheetId="1" r:id="rId2"/>
    <sheet name="Content Inventory" sheetId="2" r:id="rId3"/>
    <sheet name="Summary" sheetId="3" r:id="rId4"/>
  </sheets>
  <definedNames>
    <definedName name="_xlnm._FilterDatabase" localSheetId="2" hidden="1">'Content Inventory'!$A$1:$N$1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25" i="3" l="1"/>
  <c r="B23" i="3"/>
  <c r="B22" i="3"/>
  <c r="B21" i="3"/>
  <c r="B20" i="3"/>
  <c r="B19" i="3"/>
  <c r="B18" i="3"/>
  <c r="B17" i="3"/>
  <c r="B15" i="3"/>
  <c r="B14" i="3"/>
  <c r="B13" i="3"/>
  <c r="B11" i="3"/>
  <c r="B10" i="3"/>
  <c r="B8" i="3"/>
  <c r="B7" i="3"/>
  <c r="B6" i="3"/>
  <c r="B5" i="3"/>
  <c r="B4" i="3"/>
  <c r="B3" i="3"/>
</calcChain>
</file>

<file path=xl/sharedStrings.xml><?xml version="1.0" encoding="utf-8"?>
<sst xmlns="http://schemas.openxmlformats.org/spreadsheetml/2006/main" count="297" uniqueCount="227">
  <si>
    <t>Phase</t>
  </si>
  <si>
    <t>Task</t>
  </si>
  <si>
    <t>Owner</t>
  </si>
  <si>
    <t>Effort Level</t>
  </si>
  <si>
    <t>Duration</t>
  </si>
  <si>
    <t>Deliverable</t>
  </si>
  <si>
    <t>Wk 1</t>
  </si>
  <si>
    <t>Wk 2</t>
  </si>
  <si>
    <t>Wk 3</t>
  </si>
  <si>
    <t>Wk 4</t>
  </si>
  <si>
    <t>Wk 5</t>
  </si>
  <si>
    <t>Wk 6</t>
  </si>
  <si>
    <t>Wk 7</t>
  </si>
  <si>
    <t>Wk 8</t>
  </si>
  <si>
    <t>Wk 9</t>
  </si>
  <si>
    <t>Wk 10</t>
  </si>
  <si>
    <t>Wk 11</t>
  </si>
  <si>
    <t>Wk 12</t>
  </si>
  <si>
    <t>Wk 13</t>
  </si>
  <si>
    <t>Wk 14</t>
  </si>
  <si>
    <t>1. Get the Mandate</t>
  </si>
  <si>
    <t>Draft one-page problem statement</t>
  </si>
  <si>
    <t>Tech Writer</t>
  </si>
  <si>
    <t>Low</t>
  </si>
  <si>
    <t>3–4 days</t>
  </si>
  <si>
    <t>Problem statement doc</t>
  </si>
  <si>
    <t>Collect 2–3 concrete examples of outdated/conflicting docs</t>
  </si>
  <si>
    <t>1–2 days</t>
  </si>
  <si>
    <t>Examples list</t>
  </si>
  <si>
    <t>Identify engineering contact for audit support</t>
  </si>
  <si>
    <t>1 day</t>
  </si>
  <si>
    <t>Named contact</t>
  </si>
  <si>
    <t>Present problem statement to leadership; get sign-off</t>
  </si>
  <si>
    <t>1 meeting</t>
  </si>
  <si>
    <t>Approved mandate</t>
  </si>
  <si>
    <t>Deliver status update to leadership (biweekly, Wk 3–14)</t>
  </si>
  <si>
    <t>30 min each</t>
  </si>
  <si>
    <t>Status update (Summary tab metrics)</t>
  </si>
  <si>
    <t>2. Inventory</t>
  </si>
  <si>
    <t>List all platforms where content lives</t>
  </si>
  <si>
    <t>Platform list</t>
  </si>
  <si>
    <t>Create inventory spreadsheet (use Content Inventory tab)</t>
  </si>
  <si>
    <t>Inventory workbook</t>
  </si>
  <si>
    <t>Populate inventory: Google Drive</t>
  </si>
  <si>
    <t>Moderate</t>
  </si>
  <si>
    <t>3–5 days</t>
  </si>
  <si>
    <t>Drive inventory rows</t>
  </si>
  <si>
    <t>Populate inventory: SharePoint</t>
  </si>
  <si>
    <t>SharePoint inventory rows</t>
  </si>
  <si>
    <t>Populate inventory: local/shared drives</t>
  </si>
  <si>
    <t>Tech Writer + Eng</t>
  </si>
  <si>
    <t>2–3 days</t>
  </si>
  <si>
    <t>Local drive inventory rows</t>
  </si>
  <si>
    <t>Distribute sections to engineering leads for status review</t>
  </si>
  <si>
    <t>Assigned review sections</t>
  </si>
  <si>
    <t>Engineering leads flag status (Current / Outdated / Unknown)</t>
  </si>
  <si>
    <t>Eng Leads</t>
  </si>
  <si>
    <t>2 weeks</t>
  </si>
  <si>
    <t>Completed status column</t>
  </si>
  <si>
    <t>3. Triage</t>
  </si>
  <si>
    <t>Sort inventory into four buckets (Keep / Rewrite / Archive / Delete)</t>
  </si>
  <si>
    <t>Triaged inventory</t>
  </si>
  <si>
    <t>Run triage meeting with engineering leads (high-priority items)</t>
  </si>
  <si>
    <t>Tech Writer + Eng Leads</t>
  </si>
  <si>
    <t>1–2 meetings</t>
  </si>
  <si>
    <t>Triage decisions documented</t>
  </si>
  <si>
    <t>Assign document owners where missing</t>
  </si>
  <si>
    <t>During triage mtg</t>
  </si>
  <si>
    <t>Owner column filled</t>
  </si>
  <si>
    <t>4. Consolidate Platforms</t>
  </si>
  <si>
    <t>Decide on single primary platform</t>
  </si>
  <si>
    <t>Tech Writer + IT</t>
  </si>
  <si>
    <t>Platform decision</t>
  </si>
  <si>
    <t>Define folder/space structure and naming conventions</t>
  </si>
  <si>
    <t>Structure doc</t>
  </si>
  <si>
    <t>Migrate 'Keep &amp; Update' content to primary platform</t>
  </si>
  <si>
    <t>High</t>
  </si>
  <si>
    <t>5–8 days</t>
  </si>
  <si>
    <t>Migrated content</t>
  </si>
  <si>
    <t>Set up archive location; move archived content</t>
  </si>
  <si>
    <t>Archive folder populated</t>
  </si>
  <si>
    <t>Delete content marked for deletion</t>
  </si>
  <si>
    <t>Cleanup complete</t>
  </si>
  <si>
    <t>5. Establish Governance</t>
  </si>
  <si>
    <t>Define ownership, review cycle, deprecation process</t>
  </si>
  <si>
    <t>Governance rules doc</t>
  </si>
  <si>
    <t>Write new-content checklist</t>
  </si>
  <si>
    <t>Checklist</t>
  </si>
  <si>
    <t>Post governance rules in primary platform</t>
  </si>
  <si>
    <t>Published rules</t>
  </si>
  <si>
    <t>Walk engineering teams through governance process</t>
  </si>
  <si>
    <t>Teams briefed</t>
  </si>
  <si>
    <t>6. Engineering Integration</t>
  </si>
  <si>
    <t>Add 'docs impact' checkbox to PR templates</t>
  </si>
  <si>
    <t>Tech Writer + Eng Lead</t>
  </si>
  <si>
    <t>1 hour</t>
  </si>
  <si>
    <t>Updated PR template</t>
  </si>
  <si>
    <t>Add docs check to sprint retro agenda</t>
  </si>
  <si>
    <t>Updated retro template</t>
  </si>
  <si>
    <t>Set up new-hire doc feedback process</t>
  </si>
  <si>
    <t>Tech Writer + HR</t>
  </si>
  <si>
    <t>Onboarding doc feedback form</t>
  </si>
  <si>
    <t>Assign first rotating 'docs buddy' per team</t>
  </si>
  <si>
    <t>Buddies assigned</t>
  </si>
  <si>
    <t>Weekly maintenance (ongoing after launch)</t>
  </si>
  <si>
    <t>2–4 hrs/week</t>
  </si>
  <si>
    <t>Ongoing</t>
  </si>
  <si>
    <t>Total Duration</t>
  </si>
  <si>
    <t>7–14 weeks for initial cleanup. 2–4 hrs/week ongoing maintenance after.</t>
  </si>
  <si>
    <t>Gantt Legend</t>
  </si>
  <si>
    <t>Phase 1: Get the Mandate</t>
  </si>
  <si>
    <t>Phase 2: Inventory</t>
  </si>
  <si>
    <t>Phase 3: Triage</t>
  </si>
  <si>
    <t>Phase 4: Consolidate Platforms</t>
  </si>
  <si>
    <t>Phase 5: Establish Governance</t>
  </si>
  <si>
    <t>Phase 6: Engineering Integration</t>
  </si>
  <si>
    <t>ID</t>
  </si>
  <si>
    <t>Document Title</t>
  </si>
  <si>
    <t>Platform</t>
  </si>
  <si>
    <t>Folder / Path</t>
  </si>
  <si>
    <t>URL or Link</t>
  </si>
  <si>
    <t>Content Type</t>
  </si>
  <si>
    <t>Last Modified</t>
  </si>
  <si>
    <t>Last Modified By</t>
  </si>
  <si>
    <t>Status</t>
  </si>
  <si>
    <t>Duplicates?</t>
  </si>
  <si>
    <t>Owner (Assigned)</t>
  </si>
  <si>
    <t>Priority</t>
  </si>
  <si>
    <t>Action</t>
  </si>
  <si>
    <t>Notes</t>
  </si>
  <si>
    <t>001</t>
  </si>
  <si>
    <t>NetSuite Connector Setup</t>
  </si>
  <si>
    <t>Google Drive</t>
  </si>
  <si>
    <t>/Engineering/Integrations/</t>
  </si>
  <si>
    <t>Integration Guide</t>
  </si>
  <si>
    <t>2024-03-15</t>
  </si>
  <si>
    <t>J. Smith</t>
  </si>
  <si>
    <t>Outdated</t>
  </si>
  <si>
    <t>Yes - See Notes</t>
  </si>
  <si>
    <t>Rewrite</t>
  </si>
  <si>
    <t>Superseded by v2.1 doc in SharePoint. Engineers still referencing this version.</t>
  </si>
  <si>
    <t>002</t>
  </si>
  <si>
    <t>New Hire Onboarding Checklist</t>
  </si>
  <si>
    <t>SharePoint</t>
  </si>
  <si>
    <t>/HR/Onboarding/</t>
  </si>
  <si>
    <t>Onboarding</t>
  </si>
  <si>
    <t>2025-11-01</t>
  </si>
  <si>
    <t>M. Johnson</t>
  </si>
  <si>
    <t>Current</t>
  </si>
  <si>
    <t>None Found</t>
  </si>
  <si>
    <t>Medium</t>
  </si>
  <si>
    <t>Keep &amp; Update</t>
  </si>
  <si>
    <t>003</t>
  </si>
  <si>
    <t>API Error Codes Reference</t>
  </si>
  <si>
    <t>Local Drive</t>
  </si>
  <si>
    <t>C:\Users\dev\docs\</t>
  </si>
  <si>
    <t>API Reference</t>
  </si>
  <si>
    <t>2024-06-22</t>
  </si>
  <si>
    <t>Unknown</t>
  </si>
  <si>
    <t>Suspected</t>
  </si>
  <si>
    <t>Reassign</t>
  </si>
  <si>
    <t>Found on former employee's shared folder backup. May duplicate Intercom article.</t>
  </si>
  <si>
    <t>004</t>
  </si>
  <si>
    <t>[GAP] Integration rollback procedure</t>
  </si>
  <si>
    <t>N/A — Not Yet Documented</t>
  </si>
  <si>
    <t>Gap — Not Yet Documented</t>
  </si>
  <si>
    <t>Needs Review</t>
  </si>
  <si>
    <t>Not Checked</t>
  </si>
  <si>
    <t>Discovered during audit. No written rollback procedure exists. Engineering lead confirmed it is verbal only.</t>
  </si>
  <si>
    <t>Knowledge Audit Summary</t>
  </si>
  <si>
    <t>Total Documents</t>
  </si>
  <si>
    <t>Status: Current</t>
  </si>
  <si>
    <t>Status: Outdated</t>
  </si>
  <si>
    <t>Status: Unknown</t>
  </si>
  <si>
    <t>Status: Needs Review</t>
  </si>
  <si>
    <t>Status: Superseded</t>
  </si>
  <si>
    <t>Duplicates Identified</t>
  </si>
  <si>
    <t>Duplicates Suspected</t>
  </si>
  <si>
    <t>Priority: High</t>
  </si>
  <si>
    <t>Priority: Medium</t>
  </si>
  <si>
    <t>Priority: Low</t>
  </si>
  <si>
    <t>Action: Keep &amp; Update</t>
  </si>
  <si>
    <t>Action: Rewrite</t>
  </si>
  <si>
    <t>Action: Archive</t>
  </si>
  <si>
    <t>Action: Delete</t>
  </si>
  <si>
    <t>Action: Merge</t>
  </si>
  <si>
    <t>Action: Reassign</t>
  </si>
  <si>
    <t>Gaps Identified (Not Yet Documented)</t>
  </si>
  <si>
    <t>No Owner Assigned</t>
  </si>
  <si>
    <t>Knowledge Audit Workbook — Instructions</t>
  </si>
  <si>
    <t>This workbook combines the implementation schedule and content inventory into one package.</t>
  </si>
  <si>
    <t>SHEETS</t>
  </si>
  <si>
    <t>Implementation Schedule — 30 tasks across 6 phases with a 14-week Gantt timeline.</t>
  </si>
  <si>
    <t>Content Inventory — Catalog every document across all platforms. One row per document.</t>
  </si>
  <si>
    <t>Summary — Formula-driven rollup of inventory status, priorities, and actions.</t>
  </si>
  <si>
    <t>HOW TO USE</t>
  </si>
  <si>
    <t>1. Start with the Implementation Schedule. Use it to plan and track progress through each phase.</t>
  </si>
  <si>
    <t>2. During Phase 2 (Inventory), switch to the Content Inventory tab and add one row per document.</t>
  </si>
  <si>
    <t>3. Use dropdown menus in Platform, Content Type, Status, Duplicates, Priority, and Action columns.</t>
  </si>
  <si>
    <t>4. For the initial pass, focus on Title, Platform, Location, Content Type, and Status.</t>
  </si>
  <si>
    <t>5. Distribute sections to engineering leads for status review (Current / Outdated / Unknown).</t>
  </si>
  <si>
    <t>6. During Phase 3 (Triage), fill in Owner, Priority, and Action columns.</t>
  </si>
  <si>
    <t>7. Check the Summary tab for rollup counts at any point.</t>
  </si>
  <si>
    <t>INVENTORY COLUMN DEFINITIONS</t>
  </si>
  <si>
    <t>ID — Sequential identifier (001, 002, etc.).</t>
  </si>
  <si>
    <t>Document Title — Name as it appears in the source platform.</t>
  </si>
  <si>
    <t>Platform — Where it lives (Google Drive, SharePoint, local drive, etc.).</t>
  </si>
  <si>
    <t>Folder / Path — Location within the platform.</t>
  </si>
  <si>
    <t>URL or Link — Direct link if available.</t>
  </si>
  <si>
    <t>Content Type — Category: runbook, integration guide, onboarding, gap (not yet documented), etc.</t>
  </si>
  <si>
    <t>Last Modified — Date last changed.</t>
  </si>
  <si>
    <t>Last Modified By — Person who last edited. 'Unknown' if not determinable.</t>
  </si>
  <si>
    <t>Status — Current, Outdated, Unknown, Needs Review, or Superseded.</t>
  </si>
  <si>
    <t>Duplicates? — Whether duplicate or near-duplicate versions exist elsewhere.</t>
  </si>
  <si>
    <t>Owner (Assigned) — Person responsible for this document going forward.</t>
  </si>
  <si>
    <t>Priority — High / Medium / Low based on impact and usage.</t>
  </si>
  <si>
    <t>Action — Triage decision: Keep &amp; Update, Rewrite, Archive, Delete, Merge, or Reassign. (Needs Review is a Status, not an Action.)</t>
  </si>
  <si>
    <t>Notes — Additional context, links to duplicates, or audit observations.</t>
  </si>
  <si>
    <t>TIPS</t>
  </si>
  <si>
    <t>- Don't read every document in the first pass. Build the map first, edit later.</t>
  </si>
  <si>
    <t>- Give engineering leads a two-week deadline to review their sections.</t>
  </si>
  <si>
    <t>- Four sample rows are on the Content Inventory sheet. Delete them when ready.</t>
  </si>
  <si>
    <t>- The schedule task durations assume a 20–150 person company. Scale up for larger orgs.</t>
  </si>
  <si>
    <t>- Use "Gap — Not Yet Documented" as the Content Type for processes or docs that should exist but don't.</t>
  </si>
  <si>
    <t>- The Summary tab tracks gap count separately so you can report them to leadership.</t>
  </si>
  <si>
    <t>- Biweekly status updates to leadership are built into the schedule (Phase 1, Wk 3–14).</t>
  </si>
  <si>
    <t>- Adapt the workbook to your company. Add columns, rename categories, outgrow it.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</si>
</sst>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1"/>
    </font>
    <font>
      <b/>
      <sz val="10"/>
      <color rgb="FFFFFFFF"/>
      <name val="Arial"/>
      <charset val="1"/>
    </font>
    <font>
      <b/>
      <sz val="10"/>
      <color rgb="FF2F5496"/>
      <name val="Arial"/>
      <charset val="1"/>
    </font>
    <font>
      <sz val="10"/>
      <name val="Arial"/>
      <charset val="1"/>
    </font>
    <font>
      <b/>
      <sz val="10"/>
      <name val="Arial"/>
      <charset val="1"/>
    </font>
    <font>
      <i/>
      <sz val="10"/>
      <name val="Arial"/>
      <charset val="1"/>
    </font>
    <font>
      <sz val="9"/>
      <name val="Arial"/>
      <charset val="1"/>
    </font>
    <font>
      <b/>
      <sz val="14"/>
      <color rgb="FF2F5496"/>
      <name val="Arial"/>
      <charset val="1"/>
    </font>
    <font>
      <b/>
      <sz val="11"/>
      <name val="Arial"/>
      <charset val="1"/>
    </font>
  </fonts>
  <fills count="10">
    <fill>
      <patternFill patternType="none"/>
    </fill>
    <fill>
      <patternFill patternType="gray125"/>
    </fill>
    <fill>
      <patternFill patternType="solid">
        <fgColor rgb="FF2F5496"/>
        <bgColor rgb="FF4472C4"/>
      </patternFill>
    </fill>
    <fill>
      <patternFill patternType="solid">
        <fgColor rgb="FFD6E4F0"/>
        <bgColor rgb="FFD9D9D9"/>
      </patternFill>
    </fill>
    <fill>
      <patternFill patternType="solid">
        <fgColor rgb="FF4472C4"/>
        <bgColor rgb="FF666699"/>
      </patternFill>
    </fill>
    <fill>
      <patternFill patternType="solid">
        <fgColor rgb="FF5B9BD5"/>
        <bgColor rgb="FF4472C4"/>
      </patternFill>
    </fill>
    <fill>
      <patternFill patternType="solid">
        <fgColor rgb="FFED7D31"/>
        <bgColor rgb="FFFF8080"/>
      </patternFill>
    </fill>
    <fill>
      <patternFill patternType="solid">
        <fgColor rgb="FF70AD47"/>
        <bgColor rgb="FF99CC00"/>
      </patternFill>
    </fill>
    <fill>
      <patternFill patternType="solid">
        <fgColor rgb="FFA5A5A5"/>
        <bgColor rgb="FFC0C0C0"/>
      </patternFill>
    </fill>
    <fill>
      <patternFill patternType="solid">
        <fgColor rgb="FFF2F6FC"/>
        <bgColor rgb="FFFFFFFF"/>
      </patternFill>
    </fill>
  </fills>
  <borders count="3">
    <border>
      <left/>
      <right/>
      <top/>
      <bottom/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medium">
        <color rgb="FF2F5496"/>
      </top>
      <bottom style="thin">
        <color rgb="FFD9D9D9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vertical="top"/>
    </xf>
    <xf numFmtId="0" fontId="3" fillId="3" borderId="1" xfId="0" applyFont="1" applyFill="1" applyBorder="1" applyAlignment="1">
      <alignment vertical="top" wrapText="1"/>
    </xf>
    <xf numFmtId="0" fontId="3" fillId="3" borderId="1" xfId="0" applyFont="1" applyFill="1" applyBorder="1" applyAlignment="1">
      <alignment horizontal="center" vertical="top"/>
    </xf>
    <xf numFmtId="0" fontId="0" fillId="3" borderId="1" xfId="0" applyFill="1" applyBorder="1"/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/>
    </xf>
    <xf numFmtId="0" fontId="0" fillId="2" borderId="1" xfId="0" applyFill="1" applyBorder="1"/>
    <xf numFmtId="0" fontId="0" fillId="0" borderId="1" xfId="0" applyBorder="1"/>
    <xf numFmtId="0" fontId="3" fillId="0" borderId="0" xfId="0" applyFont="1"/>
    <xf numFmtId="0" fontId="0" fillId="2" borderId="0" xfId="0" applyFill="1"/>
    <xf numFmtId="0" fontId="0" fillId="4" borderId="1" xfId="0" applyFill="1" applyBorder="1"/>
    <xf numFmtId="0" fontId="0" fillId="5" borderId="1" xfId="0" applyFill="1" applyBorder="1"/>
    <xf numFmtId="0" fontId="0" fillId="6" borderId="1" xfId="0" applyFill="1" applyBorder="1"/>
    <xf numFmtId="0" fontId="0" fillId="7" borderId="1" xfId="0" applyFill="1" applyBorder="1"/>
    <xf numFmtId="0" fontId="0" fillId="8" borderId="1" xfId="0" applyFill="1" applyBorder="1"/>
    <xf numFmtId="0" fontId="4" fillId="0" borderId="0" xfId="0" applyFont="1"/>
    <xf numFmtId="0" fontId="5" fillId="0" borderId="0" xfId="0" applyFont="1"/>
    <xf numFmtId="0" fontId="6" fillId="0" borderId="0" xfId="0" applyFont="1"/>
    <xf numFmtId="0" fontId="3" fillId="9" borderId="1" xfId="0" applyFont="1" applyFill="1" applyBorder="1" applyAlignment="1">
      <alignment vertical="top" wrapText="1"/>
    </xf>
    <xf numFmtId="0" fontId="7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8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5B9BD5"/>
      <rgbColor rgb="FF993366"/>
      <rgbColor rgb="FFF2F6FC"/>
      <rgbColor rgb="FFD6E4F0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C00"/>
      <rgbColor rgb="FFFF9900"/>
      <rgbColor rgb="FFED7D31"/>
      <rgbColor rgb="FF666699"/>
      <rgbColor rgb="FFA5A5A5"/>
      <rgbColor rgb="FF003366"/>
      <rgbColor rgb="FF70AD47"/>
      <rgbColor rgb="FF003300"/>
      <rgbColor rgb="FF333300"/>
      <rgbColor rgb="FF993300"/>
      <rgbColor rgb="FF993366"/>
      <rgbColor rgb="FF2F5496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ED7D31"/>
  </sheetPr>
  <dimension ref="A1:A43"/>
  <sheetViews>
    <sheetView tabSelected="1" topLeftCell="A9" zoomScaleNormal="100" workbookViewId="0"/>
  </sheetViews>
  <sheetFormatPr defaultColWidth="8.7109375" defaultRowHeight="15" x14ac:dyDescent="0.25"/>
  <cols>
    <col min="1" max="1" width="90" customWidth="1"/>
  </cols>
  <sheetData>
    <row r="1" spans="1:1" ht="18" customHeight="1" x14ac:dyDescent="0.25">
      <c r="A1" s="21" t="s">
        <v>189</v>
      </c>
    </row>
    <row r="3" spans="1:1" x14ac:dyDescent="0.25">
      <c r="A3" s="10" t="s">
        <v>190</v>
      </c>
    </row>
    <row r="5" spans="1:1" x14ac:dyDescent="0.25">
      <c r="A5" s="24" t="s">
        <v>191</v>
      </c>
    </row>
    <row r="6" spans="1:1" x14ac:dyDescent="0.25">
      <c r="A6" s="10" t="s">
        <v>192</v>
      </c>
    </row>
    <row r="7" spans="1:1" x14ac:dyDescent="0.25">
      <c r="A7" s="10" t="s">
        <v>193</v>
      </c>
    </row>
    <row r="8" spans="1:1" x14ac:dyDescent="0.25">
      <c r="A8" s="10" t="s">
        <v>194</v>
      </c>
    </row>
    <row r="10" spans="1:1" x14ac:dyDescent="0.25">
      <c r="A10" s="24" t="s">
        <v>195</v>
      </c>
    </row>
    <row r="11" spans="1:1" x14ac:dyDescent="0.25">
      <c r="A11" s="10" t="s">
        <v>196</v>
      </c>
    </row>
    <row r="12" spans="1:1" x14ac:dyDescent="0.25">
      <c r="A12" s="10" t="s">
        <v>197</v>
      </c>
    </row>
    <row r="13" spans="1:1" x14ac:dyDescent="0.25">
      <c r="A13" s="10" t="s">
        <v>198</v>
      </c>
    </row>
    <row r="14" spans="1:1" x14ac:dyDescent="0.25">
      <c r="A14" s="10" t="s">
        <v>199</v>
      </c>
    </row>
    <row r="15" spans="1:1" x14ac:dyDescent="0.25">
      <c r="A15" s="10" t="s">
        <v>200</v>
      </c>
    </row>
    <row r="16" spans="1:1" x14ac:dyDescent="0.25">
      <c r="A16" s="10" t="s">
        <v>201</v>
      </c>
    </row>
    <row r="17" spans="1:1" x14ac:dyDescent="0.25">
      <c r="A17" s="10" t="s">
        <v>202</v>
      </c>
    </row>
    <row r="19" spans="1:1" x14ac:dyDescent="0.25">
      <c r="A19" s="24" t="s">
        <v>203</v>
      </c>
    </row>
    <row r="20" spans="1:1" x14ac:dyDescent="0.25">
      <c r="A20" s="10" t="s">
        <v>204</v>
      </c>
    </row>
    <row r="21" spans="1:1" x14ac:dyDescent="0.25">
      <c r="A21" s="10" t="s">
        <v>205</v>
      </c>
    </row>
    <row r="22" spans="1:1" x14ac:dyDescent="0.25">
      <c r="A22" s="10" t="s">
        <v>206</v>
      </c>
    </row>
    <row r="23" spans="1:1" x14ac:dyDescent="0.25">
      <c r="A23" s="10" t="s">
        <v>207</v>
      </c>
    </row>
    <row r="24" spans="1:1" x14ac:dyDescent="0.25">
      <c r="A24" s="10" t="s">
        <v>208</v>
      </c>
    </row>
    <row r="25" spans="1:1" x14ac:dyDescent="0.25">
      <c r="A25" s="10" t="s">
        <v>209</v>
      </c>
    </row>
    <row r="26" spans="1:1" x14ac:dyDescent="0.25">
      <c r="A26" s="10" t="s">
        <v>210</v>
      </c>
    </row>
    <row r="27" spans="1:1" x14ac:dyDescent="0.25">
      <c r="A27" s="10" t="s">
        <v>211</v>
      </c>
    </row>
    <row r="28" spans="1:1" x14ac:dyDescent="0.25">
      <c r="A28" s="10" t="s">
        <v>212</v>
      </c>
    </row>
    <row r="29" spans="1:1" x14ac:dyDescent="0.25">
      <c r="A29" s="10" t="s">
        <v>213</v>
      </c>
    </row>
    <row r="30" spans="1:1" x14ac:dyDescent="0.25">
      <c r="A30" s="10" t="s">
        <v>214</v>
      </c>
    </row>
    <row r="31" spans="1:1" x14ac:dyDescent="0.25">
      <c r="A31" s="10" t="s">
        <v>215</v>
      </c>
    </row>
    <row r="32" spans="1:1" x14ac:dyDescent="0.25">
      <c r="A32" s="10" t="s">
        <v>216</v>
      </c>
    </row>
    <row r="33" spans="1:1" x14ac:dyDescent="0.25">
      <c r="A33" s="10" t="s">
        <v>217</v>
      </c>
    </row>
    <row r="35" spans="1:1" x14ac:dyDescent="0.25">
      <c r="A35" s="24" t="s">
        <v>218</v>
      </c>
    </row>
    <row r="36" spans="1:1" x14ac:dyDescent="0.25">
      <c r="A36" s="10" t="s">
        <v>219</v>
      </c>
    </row>
    <row r="37" spans="1:1" x14ac:dyDescent="0.25">
      <c r="A37" s="10" t="s">
        <v>220</v>
      </c>
    </row>
    <row r="38" spans="1:1" x14ac:dyDescent="0.25">
      <c r="A38" s="10" t="s">
        <v>221</v>
      </c>
    </row>
    <row r="39" spans="1:1" x14ac:dyDescent="0.25">
      <c r="A39" s="10" t="s">
        <v>222</v>
      </c>
    </row>
    <row r="40" spans="1:1" x14ac:dyDescent="0.25">
      <c r="A40" s="10" t="s">
        <v>223</v>
      </c>
    </row>
    <row r="41" spans="1:1" x14ac:dyDescent="0.25">
      <c r="A41" s="10" t="s">
        <v>224</v>
      </c>
    </row>
    <row r="42" spans="1:1" x14ac:dyDescent="0.25">
      <c r="A42" s="10" t="s">
        <v>225</v>
      </c>
    </row>
    <row r="43" spans="1:1" x14ac:dyDescent="0.25">
      <c r="A43" s="10" t="s">
        <v>226</v>
      </c>
    </row>
  </sheetData>
  <pageMargins left="0.75" right="0.75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2F5496"/>
  </sheetPr>
  <dimension ref="A1:T40"/>
  <sheetViews>
    <sheetView zoomScaleNormal="100"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ColWidth="8.7109375" defaultRowHeight="15" x14ac:dyDescent="0.25"/>
  <cols>
    <col min="1" max="1" width="8" customWidth="1"/>
    <col min="2" max="2" width="42" customWidth="1"/>
    <col min="3" max="3" width="20" customWidth="1"/>
    <col min="4" max="5" width="12" customWidth="1"/>
    <col min="6" max="6" width="30" customWidth="1"/>
    <col min="7" max="20" width="5" customWidth="1"/>
  </cols>
  <sheetData>
    <row r="1" spans="1:20" ht="30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</row>
    <row r="2" spans="1:20" ht="27.75" customHeight="1" x14ac:dyDescent="0.25">
      <c r="A2" s="2" t="s">
        <v>20</v>
      </c>
      <c r="B2" s="3" t="s">
        <v>21</v>
      </c>
      <c r="C2" s="3" t="s">
        <v>22</v>
      </c>
      <c r="D2" s="4" t="s">
        <v>23</v>
      </c>
      <c r="E2" s="4" t="s">
        <v>24</v>
      </c>
      <c r="F2" s="3" t="s">
        <v>25</v>
      </c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</row>
    <row r="3" spans="1:20" ht="27.75" customHeight="1" x14ac:dyDescent="0.25">
      <c r="B3" s="6" t="s">
        <v>26</v>
      </c>
      <c r="C3" s="6" t="s">
        <v>22</v>
      </c>
      <c r="D3" s="7" t="s">
        <v>23</v>
      </c>
      <c r="E3" s="7" t="s">
        <v>27</v>
      </c>
      <c r="F3" s="6" t="s">
        <v>28</v>
      </c>
      <c r="G3" s="8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</row>
    <row r="4" spans="1:20" ht="27.75" customHeight="1" x14ac:dyDescent="0.25">
      <c r="B4" s="6" t="s">
        <v>29</v>
      </c>
      <c r="C4" s="6" t="s">
        <v>22</v>
      </c>
      <c r="D4" s="7" t="s">
        <v>23</v>
      </c>
      <c r="E4" s="7" t="s">
        <v>30</v>
      </c>
      <c r="F4" s="6" t="s">
        <v>31</v>
      </c>
      <c r="G4" s="8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</row>
    <row r="5" spans="1:20" ht="27.75" customHeight="1" x14ac:dyDescent="0.25">
      <c r="B5" s="6" t="s">
        <v>32</v>
      </c>
      <c r="C5" s="6" t="s">
        <v>22</v>
      </c>
      <c r="D5" s="7" t="s">
        <v>23</v>
      </c>
      <c r="E5" s="7" t="s">
        <v>33</v>
      </c>
      <c r="F5" s="6" t="s">
        <v>34</v>
      </c>
      <c r="G5" s="8"/>
      <c r="H5" s="8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</row>
    <row r="6" spans="1:20" ht="27.75" customHeight="1" x14ac:dyDescent="0.25">
      <c r="A6" s="10"/>
      <c r="B6" s="10" t="s">
        <v>35</v>
      </c>
      <c r="C6" s="10" t="s">
        <v>22</v>
      </c>
      <c r="D6" s="10" t="s">
        <v>23</v>
      </c>
      <c r="E6" s="10" t="s">
        <v>36</v>
      </c>
      <c r="F6" s="10" t="s">
        <v>37</v>
      </c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7" spans="1:20" ht="27.75" customHeight="1" x14ac:dyDescent="0.25">
      <c r="A7" s="2" t="s">
        <v>38</v>
      </c>
      <c r="B7" s="3" t="s">
        <v>39</v>
      </c>
      <c r="C7" s="3" t="s">
        <v>22</v>
      </c>
      <c r="D7" s="4" t="s">
        <v>23</v>
      </c>
      <c r="E7" s="4" t="s">
        <v>30</v>
      </c>
      <c r="F7" s="3" t="s">
        <v>40</v>
      </c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</row>
    <row r="8" spans="1:20" ht="27.75" customHeight="1" x14ac:dyDescent="0.25">
      <c r="B8" s="6" t="s">
        <v>41</v>
      </c>
      <c r="C8" s="6" t="s">
        <v>22</v>
      </c>
      <c r="D8" s="7" t="s">
        <v>23</v>
      </c>
      <c r="E8" s="7" t="s">
        <v>30</v>
      </c>
      <c r="F8" s="6" t="s">
        <v>42</v>
      </c>
      <c r="G8" s="9"/>
      <c r="H8" s="9"/>
      <c r="I8" s="12"/>
      <c r="J8" s="9"/>
      <c r="K8" s="9"/>
      <c r="L8" s="9"/>
      <c r="M8" s="9"/>
      <c r="N8" s="9"/>
      <c r="O8" s="9"/>
      <c r="P8" s="9"/>
      <c r="Q8" s="9"/>
      <c r="R8" s="9"/>
      <c r="S8" s="9"/>
      <c r="T8" s="9"/>
    </row>
    <row r="9" spans="1:20" ht="27.75" customHeight="1" x14ac:dyDescent="0.25">
      <c r="B9" s="6" t="s">
        <v>43</v>
      </c>
      <c r="C9" s="6" t="s">
        <v>22</v>
      </c>
      <c r="D9" s="7" t="s">
        <v>44</v>
      </c>
      <c r="E9" s="7" t="s">
        <v>45</v>
      </c>
      <c r="F9" s="6" t="s">
        <v>46</v>
      </c>
      <c r="G9" s="9"/>
      <c r="H9" s="9"/>
      <c r="I9" s="12"/>
      <c r="J9" s="12"/>
      <c r="K9" s="9"/>
      <c r="L9" s="9"/>
      <c r="M9" s="9"/>
      <c r="N9" s="9"/>
      <c r="O9" s="9"/>
      <c r="P9" s="9"/>
      <c r="Q9" s="9"/>
      <c r="R9" s="9"/>
      <c r="S9" s="9"/>
      <c r="T9" s="9"/>
    </row>
    <row r="10" spans="1:20" ht="27.75" customHeight="1" x14ac:dyDescent="0.25">
      <c r="B10" s="6" t="s">
        <v>47</v>
      </c>
      <c r="C10" s="6" t="s">
        <v>22</v>
      </c>
      <c r="D10" s="7" t="s">
        <v>44</v>
      </c>
      <c r="E10" s="7" t="s">
        <v>45</v>
      </c>
      <c r="F10" s="6" t="s">
        <v>48</v>
      </c>
      <c r="G10" s="9"/>
      <c r="H10" s="9"/>
      <c r="I10" s="9"/>
      <c r="J10" s="12"/>
      <c r="K10" s="12"/>
      <c r="L10" s="9"/>
      <c r="M10" s="9"/>
      <c r="N10" s="9"/>
      <c r="O10" s="9"/>
      <c r="P10" s="9"/>
      <c r="Q10" s="9"/>
      <c r="R10" s="9"/>
      <c r="S10" s="9"/>
      <c r="T10" s="9"/>
    </row>
    <row r="11" spans="1:20" ht="27.75" customHeight="1" x14ac:dyDescent="0.25">
      <c r="B11" s="6" t="s">
        <v>49</v>
      </c>
      <c r="C11" s="6" t="s">
        <v>50</v>
      </c>
      <c r="D11" s="7" t="s">
        <v>44</v>
      </c>
      <c r="E11" s="7" t="s">
        <v>51</v>
      </c>
      <c r="F11" s="6" t="s">
        <v>52</v>
      </c>
      <c r="G11" s="9"/>
      <c r="H11" s="9"/>
      <c r="I11" s="9"/>
      <c r="J11" s="9"/>
      <c r="K11" s="12"/>
      <c r="L11" s="12"/>
      <c r="M11" s="9"/>
      <c r="N11" s="9"/>
      <c r="O11" s="9"/>
      <c r="P11" s="9"/>
      <c r="Q11" s="9"/>
      <c r="R11" s="9"/>
      <c r="S11" s="9"/>
      <c r="T11" s="9"/>
    </row>
    <row r="12" spans="1:20" ht="27.75" customHeight="1" x14ac:dyDescent="0.25">
      <c r="B12" s="6" t="s">
        <v>53</v>
      </c>
      <c r="C12" s="6" t="s">
        <v>22</v>
      </c>
      <c r="D12" s="7" t="s">
        <v>23</v>
      </c>
      <c r="E12" s="7" t="s">
        <v>30</v>
      </c>
      <c r="F12" s="6" t="s">
        <v>54</v>
      </c>
      <c r="G12" s="9"/>
      <c r="H12" s="9"/>
      <c r="I12" s="9"/>
      <c r="J12" s="9"/>
      <c r="K12" s="12"/>
      <c r="L12" s="9"/>
      <c r="M12" s="9"/>
      <c r="N12" s="9"/>
      <c r="O12" s="9"/>
      <c r="P12" s="9"/>
      <c r="Q12" s="9"/>
      <c r="R12" s="9"/>
      <c r="S12" s="9"/>
      <c r="T12" s="9"/>
    </row>
    <row r="13" spans="1:20" ht="27.75" customHeight="1" x14ac:dyDescent="0.25">
      <c r="B13" s="6" t="s">
        <v>55</v>
      </c>
      <c r="C13" s="6" t="s">
        <v>56</v>
      </c>
      <c r="D13" s="7" t="s">
        <v>44</v>
      </c>
      <c r="E13" s="7" t="s">
        <v>57</v>
      </c>
      <c r="F13" s="6" t="s">
        <v>58</v>
      </c>
      <c r="G13" s="9"/>
      <c r="H13" s="9"/>
      <c r="I13" s="9"/>
      <c r="J13" s="9"/>
      <c r="K13" s="12"/>
      <c r="L13" s="12"/>
      <c r="M13" s="9"/>
      <c r="N13" s="9"/>
      <c r="O13" s="9"/>
      <c r="P13" s="9"/>
      <c r="Q13" s="9"/>
      <c r="R13" s="9"/>
      <c r="S13" s="9"/>
      <c r="T13" s="9"/>
    </row>
    <row r="14" spans="1:20" ht="27.75" customHeight="1" x14ac:dyDescent="0.25">
      <c r="A14" s="2" t="s">
        <v>59</v>
      </c>
      <c r="B14" s="3" t="s">
        <v>60</v>
      </c>
      <c r="C14" s="3" t="s">
        <v>22</v>
      </c>
      <c r="D14" s="4" t="s">
        <v>44</v>
      </c>
      <c r="E14" s="4" t="s">
        <v>24</v>
      </c>
      <c r="F14" s="3" t="s">
        <v>61</v>
      </c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</row>
    <row r="15" spans="1:20" ht="27.75" customHeight="1" x14ac:dyDescent="0.25">
      <c r="B15" s="6" t="s">
        <v>62</v>
      </c>
      <c r="C15" s="6" t="s">
        <v>63</v>
      </c>
      <c r="D15" s="7" t="s">
        <v>44</v>
      </c>
      <c r="E15" s="7" t="s">
        <v>64</v>
      </c>
      <c r="F15" s="6" t="s">
        <v>65</v>
      </c>
      <c r="G15" s="9"/>
      <c r="H15" s="9"/>
      <c r="I15" s="9"/>
      <c r="J15" s="9"/>
      <c r="K15" s="9"/>
      <c r="L15" s="9"/>
      <c r="M15" s="13"/>
      <c r="N15" s="13"/>
      <c r="O15" s="9"/>
      <c r="P15" s="9"/>
      <c r="Q15" s="9"/>
      <c r="R15" s="9"/>
      <c r="S15" s="9"/>
      <c r="T15" s="9"/>
    </row>
    <row r="16" spans="1:20" ht="27.75" customHeight="1" x14ac:dyDescent="0.25">
      <c r="B16" s="6" t="s">
        <v>66</v>
      </c>
      <c r="C16" s="6" t="s">
        <v>63</v>
      </c>
      <c r="D16" s="7" t="s">
        <v>23</v>
      </c>
      <c r="E16" s="7" t="s">
        <v>67</v>
      </c>
      <c r="F16" s="6" t="s">
        <v>68</v>
      </c>
      <c r="G16" s="9"/>
      <c r="H16" s="9"/>
      <c r="I16" s="9"/>
      <c r="J16" s="9"/>
      <c r="K16" s="9"/>
      <c r="L16" s="9"/>
      <c r="M16" s="13"/>
      <c r="N16" s="13"/>
      <c r="O16" s="9"/>
      <c r="P16" s="9"/>
      <c r="Q16" s="9"/>
      <c r="R16" s="9"/>
      <c r="S16" s="9"/>
      <c r="T16" s="9"/>
    </row>
    <row r="17" spans="1:20" ht="27.75" customHeight="1" x14ac:dyDescent="0.25">
      <c r="A17" s="2" t="s">
        <v>69</v>
      </c>
      <c r="B17" s="3" t="s">
        <v>70</v>
      </c>
      <c r="C17" s="3" t="s">
        <v>71</v>
      </c>
      <c r="D17" s="4" t="s">
        <v>23</v>
      </c>
      <c r="E17" s="4" t="s">
        <v>33</v>
      </c>
      <c r="F17" s="3" t="s">
        <v>72</v>
      </c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</row>
    <row r="18" spans="1:20" ht="27.75" customHeight="1" x14ac:dyDescent="0.25">
      <c r="B18" s="6" t="s">
        <v>73</v>
      </c>
      <c r="C18" s="6" t="s">
        <v>22</v>
      </c>
      <c r="D18" s="7" t="s">
        <v>44</v>
      </c>
      <c r="E18" s="7" t="s">
        <v>51</v>
      </c>
      <c r="F18" s="6" t="s">
        <v>74</v>
      </c>
      <c r="G18" s="9"/>
      <c r="H18" s="9"/>
      <c r="I18" s="9"/>
      <c r="J18" s="9"/>
      <c r="K18" s="9"/>
      <c r="L18" s="9"/>
      <c r="M18" s="9"/>
      <c r="N18" s="9"/>
      <c r="O18" s="14"/>
      <c r="P18" s="9"/>
      <c r="Q18" s="9"/>
      <c r="R18" s="9"/>
      <c r="S18" s="9"/>
      <c r="T18" s="9"/>
    </row>
    <row r="19" spans="1:20" ht="27.75" customHeight="1" x14ac:dyDescent="0.25">
      <c r="B19" s="6" t="s">
        <v>75</v>
      </c>
      <c r="C19" s="6" t="s">
        <v>50</v>
      </c>
      <c r="D19" s="7" t="s">
        <v>76</v>
      </c>
      <c r="E19" s="7" t="s">
        <v>77</v>
      </c>
      <c r="F19" s="6" t="s">
        <v>78</v>
      </c>
      <c r="G19" s="9"/>
      <c r="H19" s="9"/>
      <c r="I19" s="9"/>
      <c r="J19" s="9"/>
      <c r="K19" s="9"/>
      <c r="L19" s="9"/>
      <c r="M19" s="9"/>
      <c r="N19" s="9"/>
      <c r="O19" s="14"/>
      <c r="P19" s="14"/>
      <c r="Q19" s="14"/>
      <c r="R19" s="9"/>
      <c r="S19" s="9"/>
      <c r="T19" s="9"/>
    </row>
    <row r="20" spans="1:20" ht="27.75" customHeight="1" x14ac:dyDescent="0.25">
      <c r="B20" s="6" t="s">
        <v>79</v>
      </c>
      <c r="C20" s="6" t="s">
        <v>22</v>
      </c>
      <c r="D20" s="7" t="s">
        <v>44</v>
      </c>
      <c r="E20" s="7" t="s">
        <v>51</v>
      </c>
      <c r="F20" s="6" t="s">
        <v>80</v>
      </c>
      <c r="G20" s="9"/>
      <c r="H20" s="9"/>
      <c r="I20" s="9"/>
      <c r="J20" s="9"/>
      <c r="K20" s="9"/>
      <c r="L20" s="9"/>
      <c r="M20" s="9"/>
      <c r="N20" s="9"/>
      <c r="O20" s="9"/>
      <c r="P20" s="9"/>
      <c r="Q20" s="14"/>
      <c r="R20" s="14"/>
      <c r="S20" s="9"/>
      <c r="T20" s="9"/>
    </row>
    <row r="21" spans="1:20" ht="27.75" customHeight="1" x14ac:dyDescent="0.25">
      <c r="B21" s="6" t="s">
        <v>81</v>
      </c>
      <c r="C21" s="6" t="s">
        <v>22</v>
      </c>
      <c r="D21" s="7" t="s">
        <v>23</v>
      </c>
      <c r="E21" s="7" t="s">
        <v>30</v>
      </c>
      <c r="F21" s="6" t="s">
        <v>82</v>
      </c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14"/>
      <c r="S21" s="9"/>
      <c r="T21" s="9"/>
    </row>
    <row r="22" spans="1:20" ht="27.75" customHeight="1" x14ac:dyDescent="0.25">
      <c r="A22" s="2" t="s">
        <v>83</v>
      </c>
      <c r="B22" s="3" t="s">
        <v>84</v>
      </c>
      <c r="C22" s="3" t="s">
        <v>22</v>
      </c>
      <c r="D22" s="4" t="s">
        <v>23</v>
      </c>
      <c r="E22" s="4" t="s">
        <v>51</v>
      </c>
      <c r="F22" s="3" t="s">
        <v>85</v>
      </c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</row>
    <row r="23" spans="1:20" ht="27.75" customHeight="1" x14ac:dyDescent="0.25">
      <c r="B23" s="6" t="s">
        <v>86</v>
      </c>
      <c r="C23" s="6" t="s">
        <v>22</v>
      </c>
      <c r="D23" s="7" t="s">
        <v>23</v>
      </c>
      <c r="E23" s="7" t="s">
        <v>30</v>
      </c>
      <c r="F23" s="6" t="s">
        <v>87</v>
      </c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15"/>
      <c r="T23" s="9"/>
    </row>
    <row r="24" spans="1:20" ht="27.75" customHeight="1" x14ac:dyDescent="0.25">
      <c r="B24" s="6" t="s">
        <v>88</v>
      </c>
      <c r="C24" s="6" t="s">
        <v>22</v>
      </c>
      <c r="D24" s="7" t="s">
        <v>23</v>
      </c>
      <c r="E24" s="7" t="s">
        <v>30</v>
      </c>
      <c r="F24" s="6" t="s">
        <v>89</v>
      </c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15"/>
      <c r="T24" s="9"/>
    </row>
    <row r="25" spans="1:20" ht="27.75" customHeight="1" x14ac:dyDescent="0.25">
      <c r="B25" s="6" t="s">
        <v>90</v>
      </c>
      <c r="C25" s="6" t="s">
        <v>22</v>
      </c>
      <c r="D25" s="7" t="s">
        <v>23</v>
      </c>
      <c r="E25" s="7" t="s">
        <v>64</v>
      </c>
      <c r="F25" s="6" t="s">
        <v>91</v>
      </c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15"/>
      <c r="T25" s="15"/>
    </row>
    <row r="26" spans="1:20" ht="27.75" customHeight="1" x14ac:dyDescent="0.25">
      <c r="A26" s="2" t="s">
        <v>92</v>
      </c>
      <c r="B26" s="3" t="s">
        <v>93</v>
      </c>
      <c r="C26" s="3" t="s">
        <v>94</v>
      </c>
      <c r="D26" s="4" t="s">
        <v>23</v>
      </c>
      <c r="E26" s="4" t="s">
        <v>95</v>
      </c>
      <c r="F26" s="3" t="s">
        <v>96</v>
      </c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</row>
    <row r="27" spans="1:20" ht="27.75" customHeight="1" x14ac:dyDescent="0.25">
      <c r="B27" s="6" t="s">
        <v>97</v>
      </c>
      <c r="C27" s="6" t="s">
        <v>22</v>
      </c>
      <c r="D27" s="7" t="s">
        <v>23</v>
      </c>
      <c r="E27" s="7" t="s">
        <v>95</v>
      </c>
      <c r="F27" s="6" t="s">
        <v>98</v>
      </c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16"/>
      <c r="T27" s="9"/>
    </row>
    <row r="28" spans="1:20" ht="27.75" customHeight="1" x14ac:dyDescent="0.25">
      <c r="B28" s="6" t="s">
        <v>99</v>
      </c>
      <c r="C28" s="6" t="s">
        <v>100</v>
      </c>
      <c r="D28" s="7" t="s">
        <v>23</v>
      </c>
      <c r="E28" s="7" t="s">
        <v>30</v>
      </c>
      <c r="F28" s="6" t="s">
        <v>101</v>
      </c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16"/>
    </row>
    <row r="29" spans="1:20" ht="27.75" customHeight="1" x14ac:dyDescent="0.25">
      <c r="B29" s="6" t="s">
        <v>102</v>
      </c>
      <c r="C29" s="6" t="s">
        <v>56</v>
      </c>
      <c r="D29" s="7" t="s">
        <v>23</v>
      </c>
      <c r="E29" s="7" t="s">
        <v>33</v>
      </c>
      <c r="F29" s="6" t="s">
        <v>103</v>
      </c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16"/>
    </row>
    <row r="30" spans="1:20" x14ac:dyDescent="0.25">
      <c r="B30" s="6" t="s">
        <v>104</v>
      </c>
      <c r="C30" s="6" t="s">
        <v>22</v>
      </c>
      <c r="D30" s="7" t="s">
        <v>23</v>
      </c>
      <c r="E30" s="7" t="s">
        <v>105</v>
      </c>
      <c r="F30" s="6" t="s">
        <v>106</v>
      </c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16"/>
    </row>
    <row r="32" spans="1:20" x14ac:dyDescent="0.25">
      <c r="A32" s="17" t="s">
        <v>107</v>
      </c>
      <c r="B32" s="18" t="s">
        <v>108</v>
      </c>
    </row>
    <row r="34" spans="1:2" x14ac:dyDescent="0.25">
      <c r="A34" s="17" t="s">
        <v>109</v>
      </c>
    </row>
    <row r="35" spans="1:2" x14ac:dyDescent="0.25">
      <c r="A35" s="19" t="s">
        <v>110</v>
      </c>
      <c r="B35" s="8"/>
    </row>
    <row r="36" spans="1:2" x14ac:dyDescent="0.25">
      <c r="A36" s="19" t="s">
        <v>111</v>
      </c>
      <c r="B36" s="12"/>
    </row>
    <row r="37" spans="1:2" x14ac:dyDescent="0.25">
      <c r="A37" s="19" t="s">
        <v>112</v>
      </c>
      <c r="B37" s="13"/>
    </row>
    <row r="38" spans="1:2" x14ac:dyDescent="0.25">
      <c r="A38" s="19" t="s">
        <v>113</v>
      </c>
      <c r="B38" s="14"/>
    </row>
    <row r="39" spans="1:2" x14ac:dyDescent="0.25">
      <c r="A39" s="19" t="s">
        <v>114</v>
      </c>
      <c r="B39" s="15"/>
    </row>
    <row r="40" spans="1:2" x14ac:dyDescent="0.25">
      <c r="A40" s="19" t="s">
        <v>115</v>
      </c>
      <c r="B40" s="16"/>
    </row>
  </sheetData>
  <pageMargins left="0.75" right="0.75" top="1" bottom="1" header="0.511811023622047" footer="0.511811023622047"/>
  <pageSetup orientation="landscape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4472C4"/>
  </sheetPr>
  <dimension ref="A1:N5"/>
  <sheetViews>
    <sheetView zoomScaleNormal="100" workbookViewId="0">
      <pane ySplit="1" topLeftCell="A2" activePane="bottomLeft" state="frozen"/>
      <selection pane="bottomLeft"/>
    </sheetView>
  </sheetViews>
  <sheetFormatPr defaultColWidth="8.7109375" defaultRowHeight="15" x14ac:dyDescent="0.25"/>
  <cols>
    <col min="1" max="1" width="6" customWidth="1"/>
    <col min="2" max="2" width="35" customWidth="1"/>
    <col min="3" max="3" width="14" customWidth="1"/>
    <col min="4" max="5" width="30" customWidth="1"/>
    <col min="6" max="6" width="18" customWidth="1"/>
    <col min="7" max="7" width="14" customWidth="1"/>
    <col min="8" max="8" width="18" customWidth="1"/>
    <col min="9" max="9" width="14" customWidth="1"/>
    <col min="10" max="10" width="12" customWidth="1"/>
    <col min="11" max="11" width="18" customWidth="1"/>
    <col min="12" max="12" width="10" customWidth="1"/>
    <col min="13" max="13" width="14" customWidth="1"/>
    <col min="14" max="14" width="35" customWidth="1"/>
  </cols>
  <sheetData>
    <row r="1" spans="1:14" ht="30" customHeight="1" x14ac:dyDescent="0.25">
      <c r="A1" s="1" t="s">
        <v>116</v>
      </c>
      <c r="B1" s="1" t="s">
        <v>117</v>
      </c>
      <c r="C1" s="1" t="s">
        <v>118</v>
      </c>
      <c r="D1" s="1" t="s">
        <v>119</v>
      </c>
      <c r="E1" s="1" t="s">
        <v>120</v>
      </c>
      <c r="F1" s="1" t="s">
        <v>121</v>
      </c>
      <c r="G1" s="1" t="s">
        <v>122</v>
      </c>
      <c r="H1" s="1" t="s">
        <v>123</v>
      </c>
      <c r="I1" s="1" t="s">
        <v>124</v>
      </c>
      <c r="J1" s="1" t="s">
        <v>125</v>
      </c>
      <c r="K1" s="1" t="s">
        <v>126</v>
      </c>
      <c r="L1" s="1" t="s">
        <v>127</v>
      </c>
      <c r="M1" s="1" t="s">
        <v>128</v>
      </c>
      <c r="N1" s="1" t="s">
        <v>129</v>
      </c>
    </row>
    <row r="2" spans="1:14" ht="25.5" customHeight="1" x14ac:dyDescent="0.25">
      <c r="A2" s="20" t="s">
        <v>130</v>
      </c>
      <c r="B2" s="20" t="s">
        <v>131</v>
      </c>
      <c r="C2" s="20" t="s">
        <v>132</v>
      </c>
      <c r="D2" s="20" t="s">
        <v>133</v>
      </c>
      <c r="E2" s="20"/>
      <c r="F2" s="20" t="s">
        <v>134</v>
      </c>
      <c r="G2" s="20" t="s">
        <v>135</v>
      </c>
      <c r="H2" s="20" t="s">
        <v>136</v>
      </c>
      <c r="I2" s="20" t="s">
        <v>137</v>
      </c>
      <c r="J2" s="20" t="s">
        <v>138</v>
      </c>
      <c r="K2" s="20"/>
      <c r="L2" s="20" t="s">
        <v>76</v>
      </c>
      <c r="M2" s="20" t="s">
        <v>139</v>
      </c>
      <c r="N2" s="20" t="s">
        <v>140</v>
      </c>
    </row>
    <row r="3" spans="1:14" x14ac:dyDescent="0.25">
      <c r="A3" s="6" t="s">
        <v>141</v>
      </c>
      <c r="B3" s="6" t="s">
        <v>142</v>
      </c>
      <c r="C3" s="6" t="s">
        <v>143</v>
      </c>
      <c r="D3" s="6" t="s">
        <v>144</v>
      </c>
      <c r="E3" s="6"/>
      <c r="F3" s="6" t="s">
        <v>145</v>
      </c>
      <c r="G3" s="6" t="s">
        <v>146</v>
      </c>
      <c r="H3" s="6" t="s">
        <v>147</v>
      </c>
      <c r="I3" s="6" t="s">
        <v>148</v>
      </c>
      <c r="J3" s="6" t="s">
        <v>149</v>
      </c>
      <c r="K3" s="6" t="s">
        <v>147</v>
      </c>
      <c r="L3" s="6" t="s">
        <v>150</v>
      </c>
      <c r="M3" s="6" t="s">
        <v>151</v>
      </c>
      <c r="N3" s="6"/>
    </row>
    <row r="4" spans="1:14" ht="38.25" customHeight="1" x14ac:dyDescent="0.25">
      <c r="A4" s="20" t="s">
        <v>152</v>
      </c>
      <c r="B4" s="20" t="s">
        <v>153</v>
      </c>
      <c r="C4" s="20" t="s">
        <v>154</v>
      </c>
      <c r="D4" s="20" t="s">
        <v>155</v>
      </c>
      <c r="E4" s="20"/>
      <c r="F4" s="20" t="s">
        <v>156</v>
      </c>
      <c r="G4" s="20" t="s">
        <v>157</v>
      </c>
      <c r="H4" s="20" t="s">
        <v>158</v>
      </c>
      <c r="I4" s="20" t="s">
        <v>158</v>
      </c>
      <c r="J4" s="20" t="s">
        <v>159</v>
      </c>
      <c r="K4" s="20"/>
      <c r="L4" s="20" t="s">
        <v>76</v>
      </c>
      <c r="M4" s="20" t="s">
        <v>160</v>
      </c>
      <c r="N4" s="20" t="s">
        <v>161</v>
      </c>
    </row>
    <row r="5" spans="1:14" x14ac:dyDescent="0.25">
      <c r="A5" s="10" t="s">
        <v>162</v>
      </c>
      <c r="B5" s="10" t="s">
        <v>163</v>
      </c>
      <c r="C5" s="10" t="s">
        <v>164</v>
      </c>
      <c r="D5" s="10"/>
      <c r="E5" s="10"/>
      <c r="F5" s="10" t="s">
        <v>165</v>
      </c>
      <c r="G5" s="10"/>
      <c r="H5" s="10"/>
      <c r="I5" s="10" t="s">
        <v>166</v>
      </c>
      <c r="J5" s="10" t="s">
        <v>167</v>
      </c>
      <c r="K5" s="10"/>
      <c r="L5" s="10" t="s">
        <v>76</v>
      </c>
      <c r="M5" s="10" t="s">
        <v>139</v>
      </c>
      <c r="N5" s="10" t="s">
        <v>168</v>
      </c>
    </row>
  </sheetData>
  <autoFilter ref="A1:N1" xr:uid="{00000000-0009-0000-0000-000001000000}"/>
  <dataValidations count="6">
    <dataValidation type="list" allowBlank="1" sqref="C2:C500" xr:uid="{00000000-0002-0000-0100-000000000000}">
      <formula1>"Google Drive,SharePoint,Confluence,Notion,Local Drive,Slack,Intercom,GitHub/Git,Other"</formula1>
      <formula2>0</formula2>
    </dataValidation>
    <dataValidation type="list" allowBlank="1" sqref="F2:F500" xr:uid="{00000000-0002-0000-0100-000001000000}">
      <formula1>"Runbook,Integration Guide,API Reference,Onboarding,Policy,Release Notes,Internal Process,Customer-Facing,Architecture,Troubleshooting,Meeting Notes,Gap — Not Yet Documented,Other"</formula1>
      <formula2>0</formula2>
    </dataValidation>
    <dataValidation type="list" allowBlank="1" sqref="I2:I500" xr:uid="{00000000-0002-0000-0100-000002000000}">
      <formula1>"Current,Outdated,Unknown,Needs Review,Superseded"</formula1>
      <formula2>0</formula2>
    </dataValidation>
    <dataValidation type="list" allowBlank="1" sqref="J2:J500" xr:uid="{00000000-0002-0000-0100-000003000000}">
      <formula1>"None Found,Yes - See Notes,Suspected,Not Checked"</formula1>
      <formula2>0</formula2>
    </dataValidation>
    <dataValidation type="list" allowBlank="1" sqref="L2:L500" xr:uid="{00000000-0002-0000-0100-000004000000}">
      <formula1>"High,Medium,Low"</formula1>
      <formula2>0</formula2>
    </dataValidation>
    <dataValidation type="list" allowBlank="1" sqref="M2:M500" xr:uid="{00000000-0002-0000-0100-000005000000}">
      <formula1>"Keep &amp; Update,Rewrite,Archive,Delete,Merge,Reassign"</formula1>
      <formula2>0</formula2>
    </dataValidation>
  </dataValidations>
  <pageMargins left="0.75" right="0.75" top="1" bottom="1" header="0.511811023622047" footer="0.511811023622047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70AD47"/>
  </sheetPr>
  <dimension ref="A1:B25"/>
  <sheetViews>
    <sheetView zoomScaleNormal="100" workbookViewId="0"/>
  </sheetViews>
  <sheetFormatPr defaultColWidth="8.7109375" defaultRowHeight="15" x14ac:dyDescent="0.25"/>
  <cols>
    <col min="1" max="1" width="28" customWidth="1"/>
    <col min="2" max="2" width="12" customWidth="1"/>
  </cols>
  <sheetData>
    <row r="1" spans="1:2" ht="18" customHeight="1" x14ac:dyDescent="0.25">
      <c r="A1" s="21" t="s">
        <v>169</v>
      </c>
    </row>
    <row r="3" spans="1:2" x14ac:dyDescent="0.25">
      <c r="A3" s="10" t="s">
        <v>170</v>
      </c>
      <c r="B3" s="22">
        <f>COUNTA('Content Inventory'!A2:A500)</f>
        <v>4</v>
      </c>
    </row>
    <row r="4" spans="1:2" x14ac:dyDescent="0.25">
      <c r="A4" s="10" t="s">
        <v>171</v>
      </c>
      <c r="B4" s="22">
        <f>COUNTIF('Content Inventory'!I2:I500,"Current")</f>
        <v>1</v>
      </c>
    </row>
    <row r="5" spans="1:2" x14ac:dyDescent="0.25">
      <c r="A5" s="10" t="s">
        <v>172</v>
      </c>
      <c r="B5" s="22">
        <f>COUNTIF('Content Inventory'!I2:I500,"Outdated")</f>
        <v>1</v>
      </c>
    </row>
    <row r="6" spans="1:2" x14ac:dyDescent="0.25">
      <c r="A6" s="10" t="s">
        <v>173</v>
      </c>
      <c r="B6" s="22">
        <f>COUNTIF('Content Inventory'!I2:I500,"Unknown")</f>
        <v>1</v>
      </c>
    </row>
    <row r="7" spans="1:2" x14ac:dyDescent="0.25">
      <c r="A7" s="10" t="s">
        <v>174</v>
      </c>
      <c r="B7" s="22">
        <f>COUNTIF('Content Inventory'!I2:I500,"Needs Review")</f>
        <v>1</v>
      </c>
    </row>
    <row r="8" spans="1:2" x14ac:dyDescent="0.25">
      <c r="A8" s="10" t="s">
        <v>175</v>
      </c>
      <c r="B8" s="22">
        <f>COUNTIF('Content Inventory'!I2:I500,"Superseded")</f>
        <v>0</v>
      </c>
    </row>
    <row r="10" spans="1:2" x14ac:dyDescent="0.25">
      <c r="A10" s="10" t="s">
        <v>176</v>
      </c>
      <c r="B10" s="22">
        <f>COUNTIF('Content Inventory'!J2:J500,"Yes - See Notes")</f>
        <v>1</v>
      </c>
    </row>
    <row r="11" spans="1:2" x14ac:dyDescent="0.25">
      <c r="A11" s="10" t="s">
        <v>177</v>
      </c>
      <c r="B11" s="22">
        <f>COUNTIF('Content Inventory'!J2:J500,"Suspected")</f>
        <v>1</v>
      </c>
    </row>
    <row r="13" spans="1:2" x14ac:dyDescent="0.25">
      <c r="A13" s="10" t="s">
        <v>178</v>
      </c>
      <c r="B13" s="22">
        <f>COUNTIF('Content Inventory'!L2:L500,"High")</f>
        <v>3</v>
      </c>
    </row>
    <row r="14" spans="1:2" x14ac:dyDescent="0.25">
      <c r="A14" s="10" t="s">
        <v>179</v>
      </c>
      <c r="B14" s="22">
        <f>COUNTIF('Content Inventory'!L2:L500,"Medium")</f>
        <v>1</v>
      </c>
    </row>
    <row r="15" spans="1:2" x14ac:dyDescent="0.25">
      <c r="A15" s="10" t="s">
        <v>180</v>
      </c>
      <c r="B15" s="22">
        <f>COUNTIF('Content Inventory'!L2:L500,"Low")</f>
        <v>0</v>
      </c>
    </row>
    <row r="17" spans="1:2" x14ac:dyDescent="0.25">
      <c r="A17" s="10" t="s">
        <v>181</v>
      </c>
      <c r="B17" s="22">
        <f>COUNTIF('Content Inventory'!M2:M500,"Keep &amp; Update")</f>
        <v>1</v>
      </c>
    </row>
    <row r="18" spans="1:2" x14ac:dyDescent="0.25">
      <c r="A18" s="10" t="s">
        <v>182</v>
      </c>
      <c r="B18" s="22">
        <f>COUNTIF('Content Inventory'!M2:M500,"Rewrite")</f>
        <v>2</v>
      </c>
    </row>
    <row r="19" spans="1:2" x14ac:dyDescent="0.25">
      <c r="A19" s="10" t="s">
        <v>183</v>
      </c>
      <c r="B19" s="22">
        <f>COUNTIF('Content Inventory'!M2:M500,"Archive")</f>
        <v>0</v>
      </c>
    </row>
    <row r="20" spans="1:2" x14ac:dyDescent="0.25">
      <c r="A20" s="10" t="s">
        <v>184</v>
      </c>
      <c r="B20" s="22">
        <f>COUNTIF('Content Inventory'!M2:M500,"Delete")</f>
        <v>0</v>
      </c>
    </row>
    <row r="21" spans="1:2" x14ac:dyDescent="0.25">
      <c r="A21" s="10" t="s">
        <v>185</v>
      </c>
      <c r="B21" s="22">
        <f>COUNTIF('Content Inventory'!M2:M500,"Merge")</f>
        <v>0</v>
      </c>
    </row>
    <row r="22" spans="1:2" x14ac:dyDescent="0.25">
      <c r="A22" s="10" t="s">
        <v>186</v>
      </c>
      <c r="B22" s="23">
        <f>COUNTIF('Content Inventory'!M2:M500,"Reassign")</f>
        <v>1</v>
      </c>
    </row>
    <row r="23" spans="1:2" x14ac:dyDescent="0.25">
      <c r="A23" s="10" t="s">
        <v>187</v>
      </c>
      <c r="B23" s="23">
        <f>COUNTIF('Content Inventory'!F2:F500,"Gap — Not Yet Documented")</f>
        <v>1</v>
      </c>
    </row>
    <row r="25" spans="1:2" x14ac:dyDescent="0.25">
      <c r="A25" s="10" t="s">
        <v>188</v>
      </c>
      <c r="B25" s="22">
        <f>COUNTA('Content Inventory'!A2:A500)-COUNTA('Content Inventory'!K2:K500)</f>
        <v>3</v>
      </c>
    </row>
  </sheetData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Instructions</vt:lpstr>
      <vt:lpstr>Implementation Schedule</vt:lpstr>
      <vt:lpstr>Content Inventory</vt:lpstr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Steve Arrants</dc:creator>
  <dc:description/>
  <cp:lastModifiedBy/>
  <cp:revision>1</cp:revision>
  <dcterms:created xsi:type="dcterms:W3CDTF">2026-05-25T15:39:58Z</dcterms:created>
  <dcterms:modified xsi:type="dcterms:W3CDTF">2026-05-26T15:54:01Z</dcterms:modified>
  <dc:language/>
</cp:coreProperties>
</file>